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0" windowWidth="12015" windowHeight="6030" tabRatio="815" activeTab="0"/>
  </bookViews>
  <sheets>
    <sheet name="Итоговая" sheetId="1" r:id="rId1"/>
  </sheets>
  <definedNames>
    <definedName name="_xlnm.Print_Area" localSheetId="0">'Итоговая'!$B$1:$L$17</definedName>
  </definedNames>
  <calcPr fullCalcOnLoad="1"/>
</workbook>
</file>

<file path=xl/sharedStrings.xml><?xml version="1.0" encoding="utf-8"?>
<sst xmlns="http://schemas.openxmlformats.org/spreadsheetml/2006/main" count="24" uniqueCount="24">
  <si>
    <t>Муниципальные образования</t>
  </si>
  <si>
    <t>Излучинск</t>
  </si>
  <si>
    <t>Новоаганск</t>
  </si>
  <si>
    <t>Аган</t>
  </si>
  <si>
    <t>Ларьяк</t>
  </si>
  <si>
    <t>Покур</t>
  </si>
  <si>
    <t>Вата</t>
  </si>
  <si>
    <t>Зайцева Речка</t>
  </si>
  <si>
    <t>Ваховск</t>
  </si>
  <si>
    <t>Итого по поселениям</t>
  </si>
  <si>
    <t>Дотация на сбалансированность</t>
  </si>
  <si>
    <t>1 часть дотации</t>
  </si>
  <si>
    <t>2 часть дотации</t>
  </si>
  <si>
    <t>в том числе</t>
  </si>
  <si>
    <t>из них</t>
  </si>
  <si>
    <t>Оценка доходных возможностей, всего, тыс. руб.</t>
  </si>
  <si>
    <t>Оценка расходных потребностей (с учетом делегированных полномочий) ,тыс. руб.</t>
  </si>
  <si>
    <t>Общий объем межбюджетных трансфертов , тыс. руб.</t>
  </si>
  <si>
    <t>Дефицит бюджета, тыс. руб.</t>
  </si>
  <si>
    <t>Иные МБТ целевого назначения</t>
  </si>
  <si>
    <t>МБТ из окружного бюджета</t>
  </si>
  <si>
    <t>на решение вопросов местного значения поселений, передаваемых на исполнение району</t>
  </si>
  <si>
    <t>(с учетом изменений по решению Думы №737  от 15.01.2016)</t>
  </si>
  <si>
    <t>Расчет дотации на поддержку мер по обеспечению сбалансированности бюджетов поселений  на 2016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</si>
</sst>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MS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/>
    </xf>
    <xf numFmtId="164" fontId="6" fillId="0" borderId="12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164" fontId="7" fillId="0" borderId="12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64" fontId="42" fillId="0" borderId="0" xfId="0" applyNumberFormat="1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wn-reg-rev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олнцестояние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3.375" style="3" customWidth="1"/>
    <col min="2" max="2" width="21.75390625" style="1" customWidth="1"/>
    <col min="3" max="3" width="10.875" style="3" customWidth="1"/>
    <col min="4" max="4" width="12.25390625" style="3" customWidth="1"/>
    <col min="5" max="5" width="10.75390625" style="3" customWidth="1"/>
    <col min="6" max="6" width="12.75390625" style="3" customWidth="1"/>
    <col min="7" max="8" width="9.125" style="3" customWidth="1"/>
    <col min="9" max="9" width="12.375" style="3" customWidth="1"/>
    <col min="10" max="10" width="9.125" style="3" customWidth="1"/>
    <col min="11" max="11" width="10.375" style="3" customWidth="1"/>
    <col min="12" max="12" width="12.625" style="3" customWidth="1"/>
    <col min="13" max="13" width="9.125" style="3" customWidth="1"/>
    <col min="14" max="14" width="14.25390625" style="3" customWidth="1"/>
    <col min="15" max="16384" width="9.125" style="3" customWidth="1"/>
  </cols>
  <sheetData>
    <row r="1" ht="12.75">
      <c r="B1" s="2"/>
    </row>
    <row r="2" spans="2:12" ht="44.25" customHeight="1">
      <c r="B2" s="18" t="s">
        <v>23</v>
      </c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2:12" ht="18.75">
      <c r="B3" s="16"/>
      <c r="C3" s="21" t="s">
        <v>22</v>
      </c>
      <c r="D3" s="21"/>
      <c r="E3" s="21"/>
      <c r="F3" s="21"/>
      <c r="G3" s="21"/>
      <c r="H3" s="21"/>
      <c r="I3" s="21"/>
      <c r="J3" s="17"/>
      <c r="K3" s="16"/>
      <c r="L3" s="16"/>
    </row>
    <row r="4" ht="12.75">
      <c r="B4" s="2"/>
    </row>
    <row r="5" spans="1:12" ht="43.5" customHeight="1">
      <c r="A5" s="24"/>
      <c r="B5" s="27" t="s">
        <v>0</v>
      </c>
      <c r="C5" s="19" t="s">
        <v>15</v>
      </c>
      <c r="D5" s="19" t="s">
        <v>16</v>
      </c>
      <c r="E5" s="19" t="s">
        <v>18</v>
      </c>
      <c r="F5" s="19" t="s">
        <v>17</v>
      </c>
      <c r="G5" s="23" t="s">
        <v>13</v>
      </c>
      <c r="H5" s="23"/>
      <c r="I5" s="23"/>
      <c r="J5" s="23"/>
      <c r="K5" s="23"/>
      <c r="L5" s="23"/>
    </row>
    <row r="6" spans="1:12" ht="27" customHeight="1">
      <c r="A6" s="25"/>
      <c r="B6" s="27"/>
      <c r="C6" s="22"/>
      <c r="D6" s="22"/>
      <c r="E6" s="22"/>
      <c r="F6" s="22"/>
      <c r="G6" s="19" t="s">
        <v>11</v>
      </c>
      <c r="H6" s="19" t="s">
        <v>12</v>
      </c>
      <c r="I6" s="19" t="s">
        <v>19</v>
      </c>
      <c r="J6" s="19" t="s">
        <v>20</v>
      </c>
      <c r="K6" s="19" t="s">
        <v>10</v>
      </c>
      <c r="L6" s="10" t="s">
        <v>14</v>
      </c>
    </row>
    <row r="7" spans="1:12" ht="145.5" customHeight="1">
      <c r="A7" s="26"/>
      <c r="B7" s="27"/>
      <c r="C7" s="20"/>
      <c r="D7" s="20"/>
      <c r="E7" s="20"/>
      <c r="F7" s="20"/>
      <c r="G7" s="20"/>
      <c r="H7" s="20"/>
      <c r="I7" s="20"/>
      <c r="J7" s="20"/>
      <c r="K7" s="20"/>
      <c r="L7" s="11" t="s">
        <v>21</v>
      </c>
    </row>
    <row r="8" spans="1:12" ht="20.25" customHeight="1">
      <c r="A8" s="5"/>
      <c r="B8" s="10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4" ht="15">
      <c r="A9" s="4"/>
      <c r="B9" s="12" t="s">
        <v>1</v>
      </c>
      <c r="C9" s="13">
        <v>82382</v>
      </c>
      <c r="D9" s="13">
        <v>212262.6</v>
      </c>
      <c r="E9" s="13">
        <v>3376.5</v>
      </c>
      <c r="F9" s="13">
        <f>D9-C9-E9</f>
        <v>126504.1</v>
      </c>
      <c r="G9" s="13">
        <v>32152.3</v>
      </c>
      <c r="H9" s="13">
        <v>24787</v>
      </c>
      <c r="I9" s="13">
        <f>55.6+3717.1+3343+27553.4</f>
        <v>34669.1</v>
      </c>
      <c r="J9" s="13">
        <f>1200+379.5</f>
        <v>1579.5</v>
      </c>
      <c r="K9" s="13">
        <v>33316.2</v>
      </c>
      <c r="L9" s="13">
        <v>33316.2</v>
      </c>
      <c r="M9" s="28">
        <f>N9-F9</f>
        <v>0</v>
      </c>
      <c r="N9" s="28">
        <f>G9+H9+I9+J9+K9</f>
        <v>126504.09999999999</v>
      </c>
    </row>
    <row r="10" spans="1:14" ht="15">
      <c r="A10" s="4"/>
      <c r="B10" s="12" t="s">
        <v>2</v>
      </c>
      <c r="C10" s="13">
        <v>22383</v>
      </c>
      <c r="D10" s="13">
        <v>149535.8</v>
      </c>
      <c r="E10" s="13">
        <v>1119.2</v>
      </c>
      <c r="F10" s="13">
        <f aca="true" t="shared" si="0" ref="F10:F16">D10-C10-E10</f>
        <v>126033.59999999999</v>
      </c>
      <c r="G10" s="13">
        <v>17519.3</v>
      </c>
      <c r="H10" s="13">
        <v>27607.5</v>
      </c>
      <c r="I10" s="13">
        <f>26.2+4579.9+1236</f>
        <v>5842.099999999999</v>
      </c>
      <c r="J10" s="13">
        <f>880+215.1+158.5+1900</f>
        <v>3153.6</v>
      </c>
      <c r="K10" s="13">
        <f>26835.9+45075.2</f>
        <v>71911.1</v>
      </c>
      <c r="L10" s="13">
        <v>45075.2</v>
      </c>
      <c r="M10" s="28">
        <f aca="true" t="shared" si="1" ref="M10:M16">N10-F10</f>
        <v>0</v>
      </c>
      <c r="N10" s="28">
        <f aca="true" t="shared" si="2" ref="N10:N17">G10+H10+I10+J10+K10</f>
        <v>126033.6</v>
      </c>
    </row>
    <row r="11" spans="1:14" ht="15">
      <c r="A11" s="4"/>
      <c r="B11" s="12" t="s">
        <v>3</v>
      </c>
      <c r="C11" s="13">
        <v>1220</v>
      </c>
      <c r="D11" s="13">
        <v>79250</v>
      </c>
      <c r="E11" s="13">
        <v>0</v>
      </c>
      <c r="F11" s="13">
        <f t="shared" si="0"/>
        <v>78030</v>
      </c>
      <c r="G11" s="13">
        <v>833.3</v>
      </c>
      <c r="H11" s="13">
        <v>4471</v>
      </c>
      <c r="I11" s="13">
        <f>26.3+1367.1+1301</f>
        <v>2694.3999999999996</v>
      </c>
      <c r="J11" s="13">
        <f>156+16.4+8.7</f>
        <v>181.1</v>
      </c>
      <c r="K11" s="13">
        <f>14684.7+55165.5</f>
        <v>69850.2</v>
      </c>
      <c r="L11" s="13">
        <v>55165.5</v>
      </c>
      <c r="M11" s="28">
        <f t="shared" si="1"/>
        <v>0</v>
      </c>
      <c r="N11" s="28">
        <f t="shared" si="2"/>
        <v>78030</v>
      </c>
    </row>
    <row r="12" spans="1:14" ht="15">
      <c r="A12" s="4"/>
      <c r="B12" s="12" t="s">
        <v>5</v>
      </c>
      <c r="C12" s="13">
        <v>1330</v>
      </c>
      <c r="D12" s="13">
        <v>49824.7</v>
      </c>
      <c r="E12" s="13">
        <v>0</v>
      </c>
      <c r="F12" s="13">
        <f t="shared" si="0"/>
        <v>48494.7</v>
      </c>
      <c r="G12" s="13">
        <v>1045</v>
      </c>
      <c r="H12" s="13">
        <v>4280.9</v>
      </c>
      <c r="I12" s="13">
        <f>1017.5</f>
        <v>1017.5</v>
      </c>
      <c r="J12" s="13">
        <f>156+8.2+8.7</f>
        <v>172.89999999999998</v>
      </c>
      <c r="K12" s="13">
        <f>17089.2+24889.2</f>
        <v>41978.4</v>
      </c>
      <c r="L12" s="13">
        <v>24889.2</v>
      </c>
      <c r="M12" s="28">
        <f t="shared" si="1"/>
        <v>0</v>
      </c>
      <c r="N12" s="28">
        <f t="shared" si="2"/>
        <v>48494.7</v>
      </c>
    </row>
    <row r="13" spans="1:14" ht="15">
      <c r="A13" s="4"/>
      <c r="B13" s="12" t="s">
        <v>6</v>
      </c>
      <c r="C13" s="13">
        <v>902</v>
      </c>
      <c r="D13" s="13">
        <v>28963.1</v>
      </c>
      <c r="E13" s="13">
        <v>0</v>
      </c>
      <c r="F13" s="13">
        <f t="shared" si="0"/>
        <v>28061.1</v>
      </c>
      <c r="G13" s="13">
        <v>784.6</v>
      </c>
      <c r="H13" s="13">
        <v>4617.2</v>
      </c>
      <c r="I13" s="13">
        <f>762+1690.3</f>
        <v>2452.3</v>
      </c>
      <c r="J13" s="13">
        <f>156+21.8+10.5</f>
        <v>188.3</v>
      </c>
      <c r="K13" s="13">
        <f>18715.9+1302.8</f>
        <v>20018.7</v>
      </c>
      <c r="L13" s="13">
        <v>1302.8</v>
      </c>
      <c r="M13" s="28">
        <f t="shared" si="1"/>
        <v>0</v>
      </c>
      <c r="N13" s="28">
        <f t="shared" si="2"/>
        <v>28061.100000000002</v>
      </c>
    </row>
    <row r="14" spans="1:14" ht="15">
      <c r="A14" s="4"/>
      <c r="B14" s="12" t="s">
        <v>7</v>
      </c>
      <c r="C14" s="13">
        <v>4174</v>
      </c>
      <c r="D14" s="13">
        <v>54390.2</v>
      </c>
      <c r="E14" s="13">
        <v>208.7</v>
      </c>
      <c r="F14" s="13">
        <f t="shared" si="0"/>
        <v>50007.5</v>
      </c>
      <c r="G14" s="13">
        <v>994.6</v>
      </c>
      <c r="H14" s="13">
        <v>2829.5</v>
      </c>
      <c r="I14" s="13">
        <f>1015.3+487.8</f>
        <v>1503.1</v>
      </c>
      <c r="J14" s="13">
        <f>156+12.7+8.7</f>
        <v>177.39999999999998</v>
      </c>
      <c r="K14" s="13">
        <f>15862.8+28640.1</f>
        <v>44502.899999999994</v>
      </c>
      <c r="L14" s="13">
        <v>28640.1</v>
      </c>
      <c r="M14" s="28">
        <f t="shared" si="1"/>
        <v>0</v>
      </c>
      <c r="N14" s="28">
        <f t="shared" si="2"/>
        <v>50007.49999999999</v>
      </c>
    </row>
    <row r="15" spans="1:14" ht="15">
      <c r="A15" s="4"/>
      <c r="B15" s="12" t="s">
        <v>4</v>
      </c>
      <c r="C15" s="13">
        <v>4427</v>
      </c>
      <c r="D15" s="13">
        <v>81016.1</v>
      </c>
      <c r="E15" s="13">
        <v>0</v>
      </c>
      <c r="F15" s="13">
        <f t="shared" si="0"/>
        <v>76589.1</v>
      </c>
      <c r="G15" s="13">
        <v>2998.9</v>
      </c>
      <c r="H15" s="13">
        <v>7611.8</v>
      </c>
      <c r="I15" s="13">
        <f>2298.4</f>
        <v>2298.4</v>
      </c>
      <c r="J15" s="13">
        <f>788+21.9+8.7+300</f>
        <v>1118.6</v>
      </c>
      <c r="K15" s="13">
        <f>38181.2+24380.2</f>
        <v>62561.399999999994</v>
      </c>
      <c r="L15" s="13">
        <v>24380.2</v>
      </c>
      <c r="M15" s="28">
        <f t="shared" si="1"/>
        <v>0</v>
      </c>
      <c r="N15" s="28">
        <f t="shared" si="2"/>
        <v>76589.09999999999</v>
      </c>
    </row>
    <row r="16" spans="1:14" ht="15">
      <c r="A16" s="4"/>
      <c r="B16" s="12" t="s">
        <v>8</v>
      </c>
      <c r="C16" s="13">
        <v>4736</v>
      </c>
      <c r="D16" s="13">
        <v>141899</v>
      </c>
      <c r="E16" s="13">
        <v>0</v>
      </c>
      <c r="F16" s="13">
        <f t="shared" si="0"/>
        <v>137163</v>
      </c>
      <c r="G16" s="13">
        <v>3334.9</v>
      </c>
      <c r="H16" s="13">
        <v>8624.2</v>
      </c>
      <c r="I16" s="13">
        <f>66.9+4604.6+3240</f>
        <v>7911.5</v>
      </c>
      <c r="J16" s="13">
        <f>396+21+10.5</f>
        <v>427.5</v>
      </c>
      <c r="K16" s="13">
        <f>44579.5+72285.4</f>
        <v>116864.9</v>
      </c>
      <c r="L16" s="13">
        <v>72285.4</v>
      </c>
      <c r="M16" s="28">
        <f t="shared" si="1"/>
        <v>0</v>
      </c>
      <c r="N16" s="28">
        <f t="shared" si="2"/>
        <v>137163</v>
      </c>
    </row>
    <row r="17" spans="1:14" ht="14.25">
      <c r="A17" s="4"/>
      <c r="B17" s="14" t="s">
        <v>9</v>
      </c>
      <c r="C17" s="15">
        <f aca="true" t="shared" si="3" ref="C17:L17">SUM(C9:C16)</f>
        <v>121554</v>
      </c>
      <c r="D17" s="15">
        <f t="shared" si="3"/>
        <v>797141.5</v>
      </c>
      <c r="E17" s="15">
        <f t="shared" si="3"/>
        <v>4704.4</v>
      </c>
      <c r="F17" s="15">
        <f t="shared" si="3"/>
        <v>670883.1</v>
      </c>
      <c r="G17" s="15">
        <f t="shared" si="3"/>
        <v>59662.9</v>
      </c>
      <c r="H17" s="15">
        <f t="shared" si="3"/>
        <v>84829.1</v>
      </c>
      <c r="I17" s="15">
        <f t="shared" si="3"/>
        <v>58388.4</v>
      </c>
      <c r="J17" s="15">
        <f t="shared" si="3"/>
        <v>6998.9</v>
      </c>
      <c r="K17" s="15">
        <f t="shared" si="3"/>
        <v>461003.80000000005</v>
      </c>
      <c r="L17" s="15">
        <f t="shared" si="3"/>
        <v>285054.6</v>
      </c>
      <c r="M17" s="28"/>
      <c r="N17" s="28">
        <f t="shared" si="2"/>
        <v>670883.1000000001</v>
      </c>
    </row>
    <row r="18" spans="1:2" s="8" customFormat="1" ht="15.75" customHeight="1">
      <c r="A18" s="7"/>
      <c r="B18" s="7"/>
    </row>
    <row r="19" ht="12.75" customHeight="1">
      <c r="G19" s="6"/>
    </row>
    <row r="20" ht="12.75" customHeight="1"/>
    <row r="21" ht="12.75" customHeight="1"/>
    <row r="34" spans="3:12" ht="12.75">
      <c r="C34" s="6"/>
      <c r="D34" s="6"/>
      <c r="E34" s="6"/>
      <c r="F34" s="6"/>
      <c r="G34" s="6"/>
      <c r="H34" s="6"/>
      <c r="I34" s="6"/>
      <c r="J34" s="6"/>
      <c r="K34" s="6"/>
      <c r="L34" s="6"/>
    </row>
    <row r="39" ht="12.75">
      <c r="L39" s="6"/>
    </row>
    <row r="42" ht="12.75">
      <c r="L42" s="9"/>
    </row>
    <row r="44" ht="12.75">
      <c r="L44" s="6"/>
    </row>
    <row r="46" ht="12.75">
      <c r="I46" s="6"/>
    </row>
    <row r="49" ht="12.75">
      <c r="I49" s="6"/>
    </row>
    <row r="51" ht="12.75">
      <c r="I51" s="6"/>
    </row>
  </sheetData>
  <sheetProtection/>
  <mergeCells count="14">
    <mergeCell ref="A5:A7"/>
    <mergeCell ref="B5:B7"/>
    <mergeCell ref="G6:G7"/>
    <mergeCell ref="H6:H7"/>
    <mergeCell ref="B2:L2"/>
    <mergeCell ref="J6:J7"/>
    <mergeCell ref="I6:I7"/>
    <mergeCell ref="C3:I3"/>
    <mergeCell ref="D5:D7"/>
    <mergeCell ref="C5:C7"/>
    <mergeCell ref="E5:E7"/>
    <mergeCell ref="F5:F7"/>
    <mergeCell ref="G5:L5"/>
    <mergeCell ref="K6:K7"/>
  </mergeCells>
  <printOptions/>
  <pageMargins left="0.7086614173228346" right="0.7086614173228346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 </cp:lastModifiedBy>
  <cp:lastPrinted>2014-04-18T03:51:58Z</cp:lastPrinted>
  <dcterms:created xsi:type="dcterms:W3CDTF">2004-06-18T05:29:07Z</dcterms:created>
  <dcterms:modified xsi:type="dcterms:W3CDTF">2016-06-20T12:29:21Z</dcterms:modified>
  <cp:category/>
  <cp:version/>
  <cp:contentType/>
  <cp:contentStatus/>
</cp:coreProperties>
</file>